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4\Chương trình MTQG 1719\Bao cao\"/>
    </mc:Choice>
  </mc:AlternateContent>
  <xr:revisionPtr revIDLastSave="0" documentId="13_ncr:1_{4521F818-11EE-4880-80C5-C239FCC274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 ĐƠN VỊ" sheetId="1" r:id="rId1"/>
    <sheet name="PL DỰ ÁN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5" i="1" l="1"/>
  <c r="D25" i="1"/>
  <c r="E8" i="1"/>
  <c r="G17" i="2" l="1"/>
  <c r="G16" i="2"/>
  <c r="G15" i="2"/>
  <c r="G14" i="2"/>
  <c r="G13" i="2"/>
  <c r="G12" i="2"/>
  <c r="G11" i="2"/>
  <c r="G10" i="2"/>
  <c r="G9" i="2"/>
  <c r="G8" i="2"/>
  <c r="I7" i="2"/>
  <c r="H7" i="2"/>
  <c r="J7" i="2"/>
  <c r="O28" i="1"/>
  <c r="V28" i="1" s="1"/>
  <c r="N28" i="1"/>
  <c r="M28" i="1"/>
  <c r="L28" i="1" s="1"/>
  <c r="E28" i="1"/>
  <c r="D28" i="1"/>
  <c r="C28" i="1" s="1"/>
  <c r="R27" i="1"/>
  <c r="W27" i="1" s="1"/>
  <c r="O27" i="1"/>
  <c r="N27" i="1"/>
  <c r="M27" i="1"/>
  <c r="L27" i="1"/>
  <c r="E27" i="1"/>
  <c r="C27" i="1" s="1"/>
  <c r="D27" i="1"/>
  <c r="R26" i="1"/>
  <c r="W26" i="1" s="1"/>
  <c r="O26" i="1"/>
  <c r="V26" i="1" s="1"/>
  <c r="N26" i="1"/>
  <c r="M26" i="1"/>
  <c r="L26" i="1"/>
  <c r="E26" i="1"/>
  <c r="D26" i="1"/>
  <c r="R25" i="1"/>
  <c r="W25" i="1" s="1"/>
  <c r="O25" i="1"/>
  <c r="V25" i="1" s="1"/>
  <c r="N25" i="1"/>
  <c r="M25" i="1"/>
  <c r="L25" i="1"/>
  <c r="C25" i="1"/>
  <c r="U25" i="1" s="1"/>
  <c r="R24" i="1"/>
  <c r="W24" i="1" s="1"/>
  <c r="O24" i="1"/>
  <c r="V24" i="1" s="1"/>
  <c r="I24" i="1"/>
  <c r="F24" i="1"/>
  <c r="E24" i="1"/>
  <c r="D24" i="1"/>
  <c r="C24" i="1" s="1"/>
  <c r="O23" i="1"/>
  <c r="N23" i="1"/>
  <c r="M23" i="1"/>
  <c r="E23" i="1"/>
  <c r="D23" i="1"/>
  <c r="C23" i="1" s="1"/>
  <c r="V22" i="1"/>
  <c r="R22" i="1"/>
  <c r="W22" i="1" s="1"/>
  <c r="O22" i="1"/>
  <c r="N22" i="1"/>
  <c r="M22" i="1"/>
  <c r="L22" i="1"/>
  <c r="U22" i="1" s="1"/>
  <c r="E22" i="1"/>
  <c r="D22" i="1"/>
  <c r="C22" i="1"/>
  <c r="W21" i="1"/>
  <c r="O21" i="1"/>
  <c r="V21" i="1" s="1"/>
  <c r="N21" i="1"/>
  <c r="M21" i="1"/>
  <c r="L21" i="1" s="1"/>
  <c r="E21" i="1"/>
  <c r="D21" i="1"/>
  <c r="C21" i="1" s="1"/>
  <c r="R20" i="1"/>
  <c r="W20" i="1" s="1"/>
  <c r="O20" i="1"/>
  <c r="N20" i="1"/>
  <c r="M20" i="1"/>
  <c r="E20" i="1"/>
  <c r="C20" i="1" s="1"/>
  <c r="D20" i="1"/>
  <c r="R19" i="1"/>
  <c r="W19" i="1" s="1"/>
  <c r="O19" i="1"/>
  <c r="V19" i="1" s="1"/>
  <c r="N19" i="1"/>
  <c r="M19" i="1"/>
  <c r="L19" i="1" s="1"/>
  <c r="E19" i="1"/>
  <c r="D19" i="1"/>
  <c r="C19" i="1" s="1"/>
  <c r="W18" i="1"/>
  <c r="V18" i="1"/>
  <c r="R18" i="1"/>
  <c r="O18" i="1"/>
  <c r="N18" i="1"/>
  <c r="M18" i="1"/>
  <c r="L18" i="1" s="1"/>
  <c r="U18" i="1" s="1"/>
  <c r="E18" i="1"/>
  <c r="D18" i="1"/>
  <c r="C18" i="1"/>
  <c r="R17" i="1"/>
  <c r="O17" i="1"/>
  <c r="V17" i="1" s="1"/>
  <c r="N17" i="1"/>
  <c r="M17" i="1"/>
  <c r="L17" i="1"/>
  <c r="U17" i="1" s="1"/>
  <c r="I17" i="1"/>
  <c r="W17" i="1" s="1"/>
  <c r="F17" i="1"/>
  <c r="E17" i="1"/>
  <c r="D17" i="1"/>
  <c r="C17" i="1"/>
  <c r="R16" i="1"/>
  <c r="W16" i="1" s="1"/>
  <c r="O16" i="1"/>
  <c r="V16" i="1" s="1"/>
  <c r="N16" i="1"/>
  <c r="M16" i="1"/>
  <c r="L16" i="1"/>
  <c r="E16" i="1"/>
  <c r="D16" i="1"/>
  <c r="C16" i="1" s="1"/>
  <c r="W15" i="1"/>
  <c r="V15" i="1"/>
  <c r="R15" i="1"/>
  <c r="O15" i="1"/>
  <c r="N15" i="1"/>
  <c r="M15" i="1"/>
  <c r="L15" i="1" s="1"/>
  <c r="E15" i="1"/>
  <c r="D15" i="1"/>
  <c r="V14" i="1"/>
  <c r="R14" i="1"/>
  <c r="W14" i="1" s="1"/>
  <c r="O14" i="1"/>
  <c r="N14" i="1"/>
  <c r="M14" i="1"/>
  <c r="L14" i="1" s="1"/>
  <c r="E14" i="1"/>
  <c r="D14" i="1"/>
  <c r="C14" i="1" s="1"/>
  <c r="R13" i="1"/>
  <c r="W13" i="1" s="1"/>
  <c r="O13" i="1"/>
  <c r="V13" i="1" s="1"/>
  <c r="N13" i="1"/>
  <c r="M13" i="1"/>
  <c r="L13" i="1"/>
  <c r="E13" i="1"/>
  <c r="D13" i="1"/>
  <c r="C13" i="1"/>
  <c r="V12" i="1"/>
  <c r="R12" i="1"/>
  <c r="W12" i="1" s="1"/>
  <c r="N12" i="1"/>
  <c r="M12" i="1"/>
  <c r="L12" i="1" s="1"/>
  <c r="E12" i="1"/>
  <c r="C12" i="1" s="1"/>
  <c r="D12" i="1"/>
  <c r="W11" i="1"/>
  <c r="V11" i="1"/>
  <c r="R11" i="1"/>
  <c r="O11" i="1"/>
  <c r="N11" i="1"/>
  <c r="M11" i="1"/>
  <c r="L11" i="1" s="1"/>
  <c r="U11" i="1" s="1"/>
  <c r="E11" i="1"/>
  <c r="D11" i="1"/>
  <c r="C11" i="1"/>
  <c r="R10" i="1"/>
  <c r="W10" i="1" s="1"/>
  <c r="O10" i="1"/>
  <c r="N10" i="1"/>
  <c r="M10" i="1"/>
  <c r="L10" i="1"/>
  <c r="U10" i="1" s="1"/>
  <c r="F10" i="1"/>
  <c r="E10" i="1"/>
  <c r="D10" i="1"/>
  <c r="C10" i="1"/>
  <c r="W9" i="1"/>
  <c r="R9" i="1"/>
  <c r="O9" i="1"/>
  <c r="V9" i="1" s="1"/>
  <c r="N9" i="1"/>
  <c r="M9" i="1"/>
  <c r="E9" i="1"/>
  <c r="D9" i="1"/>
  <c r="T8" i="1"/>
  <c r="R8" i="1" s="1"/>
  <c r="S8" i="1"/>
  <c r="Q8" i="1"/>
  <c r="P8" i="1"/>
  <c r="K8" i="1"/>
  <c r="J8" i="1"/>
  <c r="I8" i="1"/>
  <c r="H8" i="1"/>
  <c r="G8" i="1"/>
  <c r="F8" i="1" l="1"/>
  <c r="U28" i="1"/>
  <c r="C9" i="1"/>
  <c r="U12" i="1"/>
  <c r="U13" i="1"/>
  <c r="U14" i="1"/>
  <c r="U16" i="1"/>
  <c r="L9" i="1"/>
  <c r="D8" i="1"/>
  <c r="C8" i="1" s="1"/>
  <c r="C15" i="1"/>
  <c r="U15" i="1" s="1"/>
  <c r="L20" i="1"/>
  <c r="U20" i="1" s="1"/>
  <c r="L23" i="1"/>
  <c r="U23" i="1" s="1"/>
  <c r="C26" i="1"/>
  <c r="U26" i="1" s="1"/>
  <c r="V10" i="1"/>
  <c r="U19" i="1"/>
  <c r="U21" i="1"/>
  <c r="W8" i="1"/>
  <c r="M8" i="1"/>
  <c r="N24" i="1"/>
  <c r="L24" i="1" s="1"/>
  <c r="U24" i="1" s="1"/>
  <c r="U27" i="1"/>
  <c r="G7" i="2"/>
  <c r="O8" i="1"/>
  <c r="V8" i="1" l="1"/>
  <c r="U9" i="1"/>
  <c r="N8" i="1"/>
  <c r="L8" i="1" s="1"/>
  <c r="U8" i="1" s="1"/>
  <c r="E7" i="2"/>
  <c r="D7" i="2"/>
  <c r="F7" i="2"/>
  <c r="C17" i="2"/>
  <c r="C16" i="2"/>
  <c r="K16" i="2" s="1"/>
  <c r="C15" i="2"/>
  <c r="K15" i="2" s="1"/>
  <c r="C14" i="2"/>
  <c r="K14" i="2" s="1"/>
  <c r="C13" i="2"/>
  <c r="K13" i="2" s="1"/>
  <c r="C12" i="2"/>
  <c r="C11" i="2"/>
  <c r="C10" i="2"/>
  <c r="K10" i="2" s="1"/>
  <c r="C9" i="2"/>
  <c r="K9" i="2" s="1"/>
  <c r="C8" i="2"/>
  <c r="K8" i="2" s="1"/>
  <c r="K17" i="2"/>
  <c r="K12" i="2"/>
  <c r="K11" i="2"/>
  <c r="C7" i="2" l="1"/>
  <c r="K7" i="2" s="1"/>
</calcChain>
</file>

<file path=xl/sharedStrings.xml><?xml version="1.0" encoding="utf-8"?>
<sst xmlns="http://schemas.openxmlformats.org/spreadsheetml/2006/main" count="80" uniqueCount="54">
  <si>
    <t>BÁO CÁO TIẾN ĐỘ THỰC HIỆN GIẢI NGÂN NGUỒN VỐN CHƯƠNG TRÌNH MỤC TIÊU QUỐC GIA PHÁT TRIỂN KINH TẾ - XÃ HỘI</t>
  </si>
  <si>
    <t>VÙNG ĐỒNG BÀO DÂN TỘC THIỂU SỐ VÀ MIỀN NÚI NĂM 2022, NĂM 2023</t>
  </si>
  <si>
    <t>TT</t>
  </si>
  <si>
    <t>Nội dung</t>
  </si>
  <si>
    <t>Kế hoạch vốn phân bổ (triệu đồng) năm 2022, Năm 2023</t>
  </si>
  <si>
    <t xml:space="preserve">Kế quả giải ngân (triệu đồng) </t>
  </si>
  <si>
    <t>Tỷ lệ giải ngân (%)</t>
  </si>
  <si>
    <t>Tổng</t>
  </si>
  <si>
    <t>Năm 2022</t>
  </si>
  <si>
    <t>Năm 2023</t>
  </si>
  <si>
    <t>TỔNG CỘNG</t>
  </si>
  <si>
    <t>Huyện Lộc Ninh</t>
  </si>
  <si>
    <t xml:space="preserve">Huyện Bù Đăng </t>
  </si>
  <si>
    <t>Huyện Bù Đốp</t>
  </si>
  <si>
    <t>Huyện Bù Gia Mập</t>
  </si>
  <si>
    <t>Huyện Phú Riềng</t>
  </si>
  <si>
    <t>Huyện Đồng Phú</t>
  </si>
  <si>
    <t>Huyện Hớn Quản</t>
  </si>
  <si>
    <t>TX Bình Long</t>
  </si>
  <si>
    <t>TX Chơn Thành</t>
  </si>
  <si>
    <t>Sở Lao động, TB&amp;XH</t>
  </si>
  <si>
    <t>Hội LHPN tỉnh</t>
  </si>
  <si>
    <t>Sở TT&amp;TT</t>
  </si>
  <si>
    <t>Sở Văn hóa, TT&amp;DL</t>
  </si>
  <si>
    <t>Sở Y tế</t>
  </si>
  <si>
    <t>Sở NN&amp;PTNT</t>
  </si>
  <si>
    <t>Ban Dân tộc</t>
  </si>
  <si>
    <t>LM Hợp tác xã</t>
  </si>
  <si>
    <t>Hội Nông dân tỉnh</t>
  </si>
  <si>
    <t>Tỉnh đoàn</t>
  </si>
  <si>
    <t>(Tiến độ thực hiện giải ngân theo dự án)</t>
  </si>
  <si>
    <t>Tên dự án</t>
  </si>
  <si>
    <t>Tổng kế hoạch vốn phân bổ (triệu đồng)</t>
  </si>
  <si>
    <t>Vốn NS tỉnh</t>
  </si>
  <si>
    <t>TỔNG</t>
  </si>
  <si>
    <t>Dự án 1</t>
  </si>
  <si>
    <t>Dự án 2</t>
  </si>
  <si>
    <t>Dự án 3</t>
  </si>
  <si>
    <t>Dự án 4</t>
  </si>
  <si>
    <t>Dự án 5</t>
  </si>
  <si>
    <t>Dự án 6</t>
  </si>
  <si>
    <t>Dự án 7</t>
  </si>
  <si>
    <t>Dự án 8</t>
  </si>
  <si>
    <t>Dự án 9</t>
  </si>
  <si>
    <t>Dự án 10</t>
  </si>
  <si>
    <t>Vốn NS huyện</t>
  </si>
  <si>
    <t>Vốn NSTW</t>
  </si>
  <si>
    <t>Nguồn vốn giải ngân đến ngày 15/4/2024 (triệu đồng)</t>
  </si>
  <si>
    <t>Vốn
ĐTPT</t>
  </si>
  <si>
    <t>Vốn
 SN</t>
  </si>
  <si>
    <t>Vốn
 ĐTPT</t>
  </si>
  <si>
    <t>Vốn
SN</t>
  </si>
  <si>
    <t>BQL VQG Bù Gia Mập</t>
  </si>
  <si>
    <t>Tỷ lệ 
giải ngân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</si>
</sst>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7" formatCode="_(* #,##0.000_);_(* \(#,##0.000\);_(* &quot;-&quot;??_);_(@_)"/>
    <numFmt numFmtId="168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i/>
      <sz val="6"/>
      <name val="Times New Roman"/>
      <family val="1"/>
    </font>
    <font>
      <b/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5" fontId="2" fillId="0" borderId="2" xfId="1" applyNumberFormat="1" applyFont="1" applyBorder="1"/>
    <xf numFmtId="165" fontId="5" fillId="0" borderId="2" xfId="1" applyNumberFormat="1" applyFont="1" applyBorder="1" applyAlignment="1">
      <alignment horizontal="right" vertical="center"/>
    </xf>
    <xf numFmtId="165" fontId="6" fillId="0" borderId="2" xfId="1" applyNumberFormat="1" applyFont="1" applyBorder="1"/>
    <xf numFmtId="43" fontId="5" fillId="0" borderId="2" xfId="1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168" fontId="5" fillId="0" borderId="2" xfId="1" applyNumberFormat="1" applyFont="1" applyBorder="1" applyAlignment="1">
      <alignment horizontal="right" vertical="center"/>
    </xf>
    <xf numFmtId="43" fontId="2" fillId="0" borderId="2" xfId="1" applyNumberFormat="1" applyFont="1" applyBorder="1"/>
    <xf numFmtId="167" fontId="5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 vertical="center" wrapText="1"/>
    </xf>
    <xf numFmtId="168" fontId="5" fillId="0" borderId="2" xfId="1" applyNumberFormat="1" applyFont="1" applyBorder="1" applyAlignment="1">
      <alignment horizontal="center"/>
    </xf>
    <xf numFmtId="168" fontId="5" fillId="0" borderId="2" xfId="1" applyNumberFormat="1" applyFont="1" applyBorder="1"/>
    <xf numFmtId="165" fontId="5" fillId="0" borderId="2" xfId="1" applyNumberFormat="1" applyFont="1" applyBorder="1"/>
    <xf numFmtId="43" fontId="5" fillId="0" borderId="2" xfId="1" applyNumberFormat="1" applyFont="1" applyBorder="1"/>
    <xf numFmtId="43" fontId="5" fillId="0" borderId="2" xfId="1" applyFont="1" applyBorder="1"/>
    <xf numFmtId="2" fontId="2" fillId="0" borderId="2" xfId="0" applyNumberFormat="1" applyFont="1" applyBorder="1"/>
    <xf numFmtId="2" fontId="5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3" fontId="11" fillId="0" borderId="2" xfId="0" applyNumberFormat="1" applyFont="1" applyBorder="1" applyAlignment="1">
      <alignment horizontal="center"/>
    </xf>
    <xf numFmtId="3" fontId="11" fillId="0" borderId="2" xfId="0" applyNumberFormat="1" applyFont="1" applyBorder="1"/>
    <xf numFmtId="0" fontId="7" fillId="0" borderId="2" xfId="0" applyFont="1" applyBorder="1"/>
    <xf numFmtId="3" fontId="7" fillId="0" borderId="2" xfId="1" applyNumberFormat="1" applyFont="1" applyBorder="1"/>
    <xf numFmtId="0" fontId="7" fillId="0" borderId="2" xfId="0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vertical="center" wrapText="1"/>
    </xf>
    <xf numFmtId="3" fontId="7" fillId="0" borderId="2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topLeftCell="A4" zoomScale="130" zoomScaleNormal="130" workbookViewId="0">
      <selection activeCell="P7" sqref="P7"/>
    </sheetView>
  </sheetViews>
  <sheetFormatPr defaultRowHeight="15" x14ac:dyDescent="0.25"/>
  <cols>
    <col min="1" max="1" width="3.140625" style="33" customWidth="1"/>
    <col min="2" max="2" width="11.42578125" style="33" customWidth="1"/>
    <col min="3" max="3" width="6.85546875" style="33" customWidth="1"/>
    <col min="4" max="4" width="7" style="33" customWidth="1"/>
    <col min="5" max="5" width="5.85546875" style="33" customWidth="1"/>
    <col min="6" max="6" width="6.5703125" style="33" customWidth="1"/>
    <col min="7" max="7" width="6.42578125" style="33" customWidth="1"/>
    <col min="8" max="8" width="5.85546875" style="33" customWidth="1"/>
    <col min="9" max="9" width="5.42578125" style="33" customWidth="1"/>
    <col min="10" max="10" width="6" style="33" customWidth="1"/>
    <col min="11" max="11" width="5.42578125" style="33" customWidth="1"/>
    <col min="12" max="12" width="6.28515625" style="33" customWidth="1"/>
    <col min="13" max="13" width="6" style="33" customWidth="1"/>
    <col min="14" max="14" width="5.7109375" style="33" customWidth="1"/>
    <col min="15" max="15" width="6.140625" style="33" customWidth="1"/>
    <col min="16" max="17" width="5.85546875" style="33" customWidth="1"/>
    <col min="18" max="18" width="6.5703125" style="33" customWidth="1"/>
    <col min="19" max="19" width="6" style="33" customWidth="1"/>
    <col min="20" max="20" width="5.5703125" style="33" customWidth="1"/>
    <col min="21" max="21" width="5.7109375" style="33" customWidth="1"/>
    <col min="22" max="22" width="5.5703125" style="33" customWidth="1"/>
    <col min="23" max="23" width="6.85546875" style="33" customWidth="1"/>
    <col min="24" max="16384" width="9.140625" style="33"/>
  </cols>
  <sheetData>
    <row r="1" spans="1:23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.7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x14ac:dyDescent="0.25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5"/>
      <c r="V4" s="35"/>
      <c r="W4" s="36"/>
    </row>
    <row r="5" spans="1:23" x14ac:dyDescent="0.25">
      <c r="A5" s="37" t="s">
        <v>2</v>
      </c>
      <c r="B5" s="37" t="s">
        <v>3</v>
      </c>
      <c r="C5" s="37" t="s">
        <v>4</v>
      </c>
      <c r="D5" s="37"/>
      <c r="E5" s="37"/>
      <c r="F5" s="37"/>
      <c r="G5" s="37"/>
      <c r="H5" s="37"/>
      <c r="I5" s="37"/>
      <c r="J5" s="37"/>
      <c r="K5" s="37"/>
      <c r="L5" s="37" t="s">
        <v>5</v>
      </c>
      <c r="M5" s="37"/>
      <c r="N5" s="37"/>
      <c r="O5" s="37"/>
      <c r="P5" s="37"/>
      <c r="Q5" s="37"/>
      <c r="R5" s="37"/>
      <c r="S5" s="37"/>
      <c r="T5" s="37"/>
      <c r="U5" s="37" t="s">
        <v>6</v>
      </c>
      <c r="V5" s="37"/>
      <c r="W5" s="37"/>
    </row>
    <row r="6" spans="1:23" ht="15" customHeight="1" x14ac:dyDescent="0.25">
      <c r="A6" s="37"/>
      <c r="B6" s="37"/>
      <c r="C6" s="37" t="s">
        <v>7</v>
      </c>
      <c r="D6" s="38" t="s">
        <v>48</v>
      </c>
      <c r="E6" s="38" t="s">
        <v>49</v>
      </c>
      <c r="F6" s="37" t="s">
        <v>8</v>
      </c>
      <c r="G6" s="37"/>
      <c r="H6" s="37"/>
      <c r="I6" s="37" t="s">
        <v>9</v>
      </c>
      <c r="J6" s="37"/>
      <c r="K6" s="37"/>
      <c r="L6" s="37" t="s">
        <v>7</v>
      </c>
      <c r="M6" s="38" t="s">
        <v>48</v>
      </c>
      <c r="N6" s="38" t="s">
        <v>49</v>
      </c>
      <c r="O6" s="37" t="s">
        <v>8</v>
      </c>
      <c r="P6" s="37"/>
      <c r="Q6" s="37"/>
      <c r="R6" s="37" t="s">
        <v>9</v>
      </c>
      <c r="S6" s="37"/>
      <c r="T6" s="37"/>
      <c r="U6" s="37" t="s">
        <v>7</v>
      </c>
      <c r="V6" s="38" t="s">
        <v>8</v>
      </c>
      <c r="W6" s="38" t="s">
        <v>9</v>
      </c>
    </row>
    <row r="7" spans="1:23" ht="16.5" x14ac:dyDescent="0.25">
      <c r="A7" s="37"/>
      <c r="B7" s="37"/>
      <c r="C7" s="37"/>
      <c r="D7" s="38"/>
      <c r="E7" s="38"/>
      <c r="F7" s="39" t="s">
        <v>7</v>
      </c>
      <c r="G7" s="39" t="s">
        <v>50</v>
      </c>
      <c r="H7" s="39" t="s">
        <v>49</v>
      </c>
      <c r="I7" s="40" t="s">
        <v>7</v>
      </c>
      <c r="J7" s="39" t="s">
        <v>50</v>
      </c>
      <c r="K7" s="39" t="s">
        <v>51</v>
      </c>
      <c r="L7" s="37"/>
      <c r="M7" s="38"/>
      <c r="N7" s="38"/>
      <c r="O7" s="39" t="s">
        <v>7</v>
      </c>
      <c r="P7" s="39" t="s">
        <v>50</v>
      </c>
      <c r="Q7" s="39" t="s">
        <v>51</v>
      </c>
      <c r="R7" s="40" t="s">
        <v>7</v>
      </c>
      <c r="S7" s="39" t="s">
        <v>48</v>
      </c>
      <c r="T7" s="39" t="s">
        <v>51</v>
      </c>
      <c r="U7" s="37"/>
      <c r="V7" s="38"/>
      <c r="W7" s="38"/>
    </row>
    <row r="8" spans="1:23" ht="17.25" customHeight="1" x14ac:dyDescent="0.25">
      <c r="A8" s="41"/>
      <c r="B8" s="41" t="s">
        <v>10</v>
      </c>
      <c r="C8" s="42">
        <f>D8+E8</f>
        <v>545703.48399999994</v>
      </c>
      <c r="D8" s="42">
        <f>SUM(D9:D28)</f>
        <v>410210</v>
      </c>
      <c r="E8" s="42">
        <f>SUM(E9:E28)</f>
        <v>135493.484</v>
      </c>
      <c r="F8" s="43">
        <f>G8+H8</f>
        <v>224521</v>
      </c>
      <c r="G8" s="43">
        <f>SUM(G9:G28)</f>
        <v>178909</v>
      </c>
      <c r="H8" s="43">
        <f>SUM(H9:H28)</f>
        <v>45612</v>
      </c>
      <c r="I8" s="43">
        <f>J8+K8</f>
        <v>321182.484</v>
      </c>
      <c r="J8" s="43">
        <f>SUM(J9:J28)</f>
        <v>231301</v>
      </c>
      <c r="K8" s="43">
        <f t="shared" ref="K8" si="0">SUM(K9:K28)</f>
        <v>89881.483999999997</v>
      </c>
      <c r="L8" s="42">
        <f t="shared" ref="L8:L28" si="1">M8+N8</f>
        <v>358255.92500000005</v>
      </c>
      <c r="M8" s="42">
        <f>SUM(M9:M28)</f>
        <v>315101.77</v>
      </c>
      <c r="N8" s="42">
        <f>SUM(N9:N28)</f>
        <v>43154.154999999999</v>
      </c>
      <c r="O8" s="42">
        <f>SUM(O9:O28)</f>
        <v>178765.07800000001</v>
      </c>
      <c r="P8" s="43">
        <f>SUM(P9:P28)</f>
        <v>158293</v>
      </c>
      <c r="Q8" s="43">
        <f>SUM(Q9:Q28)</f>
        <v>21886.078000000001</v>
      </c>
      <c r="R8" s="42">
        <f>S8+T8</f>
        <v>178076.84700000001</v>
      </c>
      <c r="S8" s="43">
        <f>SUM(S9:S28)</f>
        <v>156808.77000000002</v>
      </c>
      <c r="T8" s="43">
        <f>SUM(T9:T28)</f>
        <v>21268.077000000001</v>
      </c>
      <c r="U8" s="12">
        <f>L8/C8*100</f>
        <v>65.650290955444973</v>
      </c>
      <c r="V8" s="12">
        <f>O8/F8*100</f>
        <v>79.620649293384588</v>
      </c>
      <c r="W8" s="12">
        <f>R8/I8*100</f>
        <v>55.444134058070247</v>
      </c>
    </row>
    <row r="9" spans="1:23" ht="17.25" customHeight="1" x14ac:dyDescent="0.25">
      <c r="A9" s="10">
        <v>1</v>
      </c>
      <c r="B9" s="44" t="s">
        <v>11</v>
      </c>
      <c r="C9" s="15">
        <f t="shared" ref="C9:C28" si="2">D9+E9</f>
        <v>205549</v>
      </c>
      <c r="D9" s="15">
        <f t="shared" ref="D9:E28" si="3">G9+J9</f>
        <v>174042</v>
      </c>
      <c r="E9" s="15">
        <f>H9+K9</f>
        <v>31507</v>
      </c>
      <c r="F9" s="13">
        <v>83306</v>
      </c>
      <c r="G9" s="11">
        <v>75090</v>
      </c>
      <c r="H9" s="13">
        <v>11979</v>
      </c>
      <c r="I9" s="13">
        <v>76638</v>
      </c>
      <c r="J9" s="11">
        <v>98952</v>
      </c>
      <c r="K9" s="13">
        <v>19528</v>
      </c>
      <c r="L9" s="15">
        <f t="shared" si="1"/>
        <v>113155</v>
      </c>
      <c r="M9" s="15">
        <f>P9+S9</f>
        <v>110238</v>
      </c>
      <c r="N9" s="15">
        <f>Q9+T9</f>
        <v>2917</v>
      </c>
      <c r="O9" s="12">
        <f t="shared" ref="O9:O28" si="4">P9+Q9</f>
        <v>66354</v>
      </c>
      <c r="P9" s="12">
        <v>64879</v>
      </c>
      <c r="Q9" s="12">
        <v>1475</v>
      </c>
      <c r="R9" s="12">
        <f t="shared" ref="R9:R20" si="5">S9+T9</f>
        <v>46801</v>
      </c>
      <c r="S9" s="12">
        <v>45359</v>
      </c>
      <c r="T9" s="45">
        <v>1442</v>
      </c>
      <c r="U9" s="12">
        <f t="shared" ref="U9:U28" si="6">L9/C9*100</f>
        <v>55.050134031301532</v>
      </c>
      <c r="V9" s="12">
        <f t="shared" ref="V9:V28" si="7">O9/F9*100</f>
        <v>79.650925503565176</v>
      </c>
      <c r="W9" s="12">
        <f t="shared" ref="W9:W27" si="8">R9/I9*100</f>
        <v>61.067616587071683</v>
      </c>
    </row>
    <row r="10" spans="1:23" ht="17.25" customHeight="1" x14ac:dyDescent="0.25">
      <c r="A10" s="10">
        <v>2</v>
      </c>
      <c r="B10" s="44" t="s">
        <v>12</v>
      </c>
      <c r="C10" s="15">
        <f t="shared" si="2"/>
        <v>73738</v>
      </c>
      <c r="D10" s="15">
        <f t="shared" si="3"/>
        <v>56204</v>
      </c>
      <c r="E10" s="15">
        <f t="shared" si="3"/>
        <v>17534</v>
      </c>
      <c r="F10" s="13">
        <f>G10+H10</f>
        <v>21608</v>
      </c>
      <c r="G10" s="11">
        <v>18542</v>
      </c>
      <c r="H10" s="13">
        <v>3066</v>
      </c>
      <c r="I10" s="13">
        <v>48913</v>
      </c>
      <c r="J10" s="11">
        <v>37662</v>
      </c>
      <c r="K10" s="13">
        <v>14468</v>
      </c>
      <c r="L10" s="15">
        <f t="shared" si="1"/>
        <v>53388</v>
      </c>
      <c r="M10" s="15">
        <f>P10+S10</f>
        <v>47518</v>
      </c>
      <c r="N10" s="15">
        <f t="shared" ref="N10:N23" si="9">Q10+T10</f>
        <v>5870</v>
      </c>
      <c r="O10" s="12">
        <f t="shared" si="4"/>
        <v>20867</v>
      </c>
      <c r="P10" s="12">
        <v>18205</v>
      </c>
      <c r="Q10" s="12">
        <v>2662</v>
      </c>
      <c r="R10" s="12">
        <f t="shared" si="5"/>
        <v>32521</v>
      </c>
      <c r="S10" s="12">
        <v>29313</v>
      </c>
      <c r="T10" s="45">
        <v>3208</v>
      </c>
      <c r="U10" s="12">
        <f t="shared" si="6"/>
        <v>72.402289186037052</v>
      </c>
      <c r="V10" s="12">
        <f t="shared" si="7"/>
        <v>96.570714550166599</v>
      </c>
      <c r="W10" s="12">
        <f t="shared" si="8"/>
        <v>66.487436877721677</v>
      </c>
    </row>
    <row r="11" spans="1:23" ht="17.25" customHeight="1" x14ac:dyDescent="0.25">
      <c r="A11" s="10">
        <v>3</v>
      </c>
      <c r="B11" s="46" t="s">
        <v>13</v>
      </c>
      <c r="C11" s="15">
        <f t="shared" si="2"/>
        <v>31437</v>
      </c>
      <c r="D11" s="15">
        <f t="shared" si="3"/>
        <v>23889</v>
      </c>
      <c r="E11" s="15">
        <f t="shared" si="3"/>
        <v>7548</v>
      </c>
      <c r="F11" s="13">
        <v>8611</v>
      </c>
      <c r="G11" s="11">
        <v>6576</v>
      </c>
      <c r="H11" s="13">
        <v>2427</v>
      </c>
      <c r="I11" s="13">
        <v>21458</v>
      </c>
      <c r="J11" s="11">
        <v>17313</v>
      </c>
      <c r="K11" s="13">
        <v>5121</v>
      </c>
      <c r="L11" s="15">
        <f t="shared" si="1"/>
        <v>15020.77</v>
      </c>
      <c r="M11" s="15">
        <f>P11+S11</f>
        <v>13420.77</v>
      </c>
      <c r="N11" s="15">
        <f t="shared" si="9"/>
        <v>1600</v>
      </c>
      <c r="O11" s="12">
        <f t="shared" si="4"/>
        <v>3026</v>
      </c>
      <c r="P11" s="11">
        <v>1861</v>
      </c>
      <c r="Q11" s="11">
        <v>1165</v>
      </c>
      <c r="R11" s="11">
        <f t="shared" si="5"/>
        <v>11994.77</v>
      </c>
      <c r="S11" s="11">
        <v>11559.77</v>
      </c>
      <c r="T11" s="11">
        <v>435</v>
      </c>
      <c r="U11" s="12">
        <f t="shared" si="6"/>
        <v>47.780545217418968</v>
      </c>
      <c r="V11" s="12">
        <f t="shared" si="7"/>
        <v>35.141098594820583</v>
      </c>
      <c r="W11" s="12">
        <f t="shared" si="8"/>
        <v>55.898825612825057</v>
      </c>
    </row>
    <row r="12" spans="1:23" ht="17.25" customHeight="1" x14ac:dyDescent="0.25">
      <c r="A12" s="10">
        <v>4</v>
      </c>
      <c r="B12" s="46" t="s">
        <v>14</v>
      </c>
      <c r="C12" s="15">
        <f>D12+E12</f>
        <v>154286</v>
      </c>
      <c r="D12" s="15">
        <f t="shared" si="3"/>
        <v>134536</v>
      </c>
      <c r="E12" s="15">
        <f t="shared" si="3"/>
        <v>19750</v>
      </c>
      <c r="F12" s="13">
        <v>68520</v>
      </c>
      <c r="G12" s="11">
        <v>67683</v>
      </c>
      <c r="H12" s="13">
        <v>3565</v>
      </c>
      <c r="I12" s="13">
        <v>79538</v>
      </c>
      <c r="J12" s="11">
        <v>66853</v>
      </c>
      <c r="K12" s="13">
        <v>16185</v>
      </c>
      <c r="L12" s="15">
        <f t="shared" si="1"/>
        <v>136871.70000000001</v>
      </c>
      <c r="M12" s="15">
        <f>P12+S12</f>
        <v>129555</v>
      </c>
      <c r="N12" s="15">
        <f>Q12+T12</f>
        <v>7316.7</v>
      </c>
      <c r="O12" s="12">
        <v>65882</v>
      </c>
      <c r="P12" s="13">
        <v>66126</v>
      </c>
      <c r="Q12" s="47">
        <v>1170</v>
      </c>
      <c r="R12" s="11">
        <f t="shared" si="5"/>
        <v>69575.7</v>
      </c>
      <c r="S12" s="11">
        <v>63429</v>
      </c>
      <c r="T12" s="11">
        <v>6146.7</v>
      </c>
      <c r="U12" s="12">
        <f t="shared" si="6"/>
        <v>88.712974605602597</v>
      </c>
      <c r="V12" s="12">
        <f t="shared" si="7"/>
        <v>96.150029188558079</v>
      </c>
      <c r="W12" s="12">
        <f t="shared" si="8"/>
        <v>87.474791923357387</v>
      </c>
    </row>
    <row r="13" spans="1:23" ht="17.25" customHeight="1" x14ac:dyDescent="0.25">
      <c r="A13" s="10">
        <v>5</v>
      </c>
      <c r="B13" s="46" t="s">
        <v>15</v>
      </c>
      <c r="C13" s="15">
        <f t="shared" si="2"/>
        <v>6739</v>
      </c>
      <c r="D13" s="15">
        <f t="shared" si="3"/>
        <v>3128</v>
      </c>
      <c r="E13" s="15">
        <f t="shared" si="3"/>
        <v>3611</v>
      </c>
      <c r="F13" s="13">
        <v>2094</v>
      </c>
      <c r="G13" s="11">
        <v>947</v>
      </c>
      <c r="H13" s="13">
        <v>1240</v>
      </c>
      <c r="I13" s="13">
        <v>4354</v>
      </c>
      <c r="J13" s="11">
        <v>2181</v>
      </c>
      <c r="K13" s="13">
        <v>2371</v>
      </c>
      <c r="L13" s="15">
        <f t="shared" si="1"/>
        <v>1808</v>
      </c>
      <c r="M13" s="15">
        <f>P13+S13</f>
        <v>1211</v>
      </c>
      <c r="N13" s="15">
        <f t="shared" si="9"/>
        <v>597</v>
      </c>
      <c r="O13" s="12">
        <f t="shared" si="4"/>
        <v>1204</v>
      </c>
      <c r="P13" s="11">
        <v>939</v>
      </c>
      <c r="Q13" s="11">
        <v>265</v>
      </c>
      <c r="R13" s="11">
        <f t="shared" si="5"/>
        <v>604</v>
      </c>
      <c r="S13" s="11">
        <v>272</v>
      </c>
      <c r="T13" s="11">
        <v>332</v>
      </c>
      <c r="U13" s="12">
        <f t="shared" si="6"/>
        <v>26.828906365929662</v>
      </c>
      <c r="V13" s="12">
        <f t="shared" si="7"/>
        <v>57.497612225405923</v>
      </c>
      <c r="W13" s="12">
        <f t="shared" si="8"/>
        <v>13.872301332108405</v>
      </c>
    </row>
    <row r="14" spans="1:23" ht="17.25" customHeight="1" x14ac:dyDescent="0.25">
      <c r="A14" s="10">
        <v>6</v>
      </c>
      <c r="B14" s="44" t="s">
        <v>16</v>
      </c>
      <c r="C14" s="15">
        <f t="shared" si="2"/>
        <v>8506</v>
      </c>
      <c r="D14" s="15">
        <f t="shared" si="3"/>
        <v>3014</v>
      </c>
      <c r="E14" s="15">
        <f t="shared" si="3"/>
        <v>5492</v>
      </c>
      <c r="F14" s="13">
        <v>1743</v>
      </c>
      <c r="G14" s="11"/>
      <c r="H14" s="13">
        <v>1823</v>
      </c>
      <c r="I14" s="13">
        <v>6524</v>
      </c>
      <c r="J14" s="11">
        <v>3014</v>
      </c>
      <c r="K14" s="13">
        <v>3669</v>
      </c>
      <c r="L14" s="15">
        <f>M14+N14</f>
        <v>3828</v>
      </c>
      <c r="M14" s="15">
        <f>P14+S14</f>
        <v>2593</v>
      </c>
      <c r="N14" s="15">
        <f t="shared" si="9"/>
        <v>1235</v>
      </c>
      <c r="O14" s="12">
        <f t="shared" si="4"/>
        <v>487</v>
      </c>
      <c r="P14" s="11"/>
      <c r="Q14" s="11">
        <v>487</v>
      </c>
      <c r="R14" s="11">
        <f t="shared" si="5"/>
        <v>3341</v>
      </c>
      <c r="S14" s="11">
        <v>2593</v>
      </c>
      <c r="T14" s="13">
        <v>748</v>
      </c>
      <c r="U14" s="12">
        <f>L14/C14*100</f>
        <v>45.003526922172583</v>
      </c>
      <c r="V14" s="12">
        <f t="shared" si="7"/>
        <v>27.94033275960987</v>
      </c>
      <c r="W14" s="12">
        <f t="shared" si="8"/>
        <v>51.210913549969341</v>
      </c>
    </row>
    <row r="15" spans="1:23" ht="17.25" customHeight="1" x14ac:dyDescent="0.25">
      <c r="A15" s="10">
        <v>7</v>
      </c>
      <c r="B15" s="44" t="s">
        <v>17</v>
      </c>
      <c r="C15" s="15">
        <f t="shared" si="2"/>
        <v>12833</v>
      </c>
      <c r="D15" s="15">
        <f t="shared" si="3"/>
        <v>10017</v>
      </c>
      <c r="E15" s="15">
        <f t="shared" si="3"/>
        <v>2816</v>
      </c>
      <c r="F15" s="13">
        <v>6818</v>
      </c>
      <c r="G15" s="11">
        <v>7054</v>
      </c>
      <c r="H15" s="13">
        <v>69</v>
      </c>
      <c r="I15" s="13">
        <v>5522</v>
      </c>
      <c r="J15" s="11">
        <v>2963</v>
      </c>
      <c r="K15" s="13">
        <v>2747</v>
      </c>
      <c r="L15" s="15">
        <f t="shared" si="1"/>
        <v>9700</v>
      </c>
      <c r="M15" s="15">
        <f t="shared" ref="M15:M28" si="10">P15+S15</f>
        <v>8967</v>
      </c>
      <c r="N15" s="15">
        <f t="shared" si="9"/>
        <v>733</v>
      </c>
      <c r="O15" s="12">
        <f t="shared" si="4"/>
        <v>6161</v>
      </c>
      <c r="P15" s="11">
        <v>6092</v>
      </c>
      <c r="Q15" s="12">
        <v>69</v>
      </c>
      <c r="R15" s="12">
        <f t="shared" si="5"/>
        <v>3539</v>
      </c>
      <c r="S15" s="13">
        <v>2875</v>
      </c>
      <c r="T15" s="13">
        <v>664</v>
      </c>
      <c r="U15" s="12">
        <f>L15/C15*100</f>
        <v>75.586378866983566</v>
      </c>
      <c r="V15" s="12">
        <f>O15/F15*100</f>
        <v>90.363743033147543</v>
      </c>
      <c r="W15" s="12">
        <f>R15/I15*100</f>
        <v>64.089098152843178</v>
      </c>
    </row>
    <row r="16" spans="1:23" ht="17.25" customHeight="1" x14ac:dyDescent="0.25">
      <c r="A16" s="10">
        <v>8</v>
      </c>
      <c r="B16" s="44" t="s">
        <v>18</v>
      </c>
      <c r="C16" s="15">
        <f t="shared" si="2"/>
        <v>5092</v>
      </c>
      <c r="D16" s="15">
        <f t="shared" si="3"/>
        <v>2063</v>
      </c>
      <c r="E16" s="15">
        <f t="shared" si="3"/>
        <v>3029</v>
      </c>
      <c r="F16" s="13">
        <v>1887</v>
      </c>
      <c r="G16" s="11">
        <v>1610</v>
      </c>
      <c r="H16" s="13">
        <v>363</v>
      </c>
      <c r="I16" s="13">
        <v>2990</v>
      </c>
      <c r="J16" s="11">
        <v>453</v>
      </c>
      <c r="K16" s="13">
        <v>2666</v>
      </c>
      <c r="L16" s="15">
        <f t="shared" si="1"/>
        <v>1220</v>
      </c>
      <c r="M16" s="15">
        <f>P16+S16</f>
        <v>591</v>
      </c>
      <c r="N16" s="15">
        <f t="shared" si="9"/>
        <v>629</v>
      </c>
      <c r="O16" s="12">
        <f t="shared" si="4"/>
        <v>295</v>
      </c>
      <c r="P16" s="13">
        <v>138</v>
      </c>
      <c r="Q16" s="13">
        <v>157</v>
      </c>
      <c r="R16" s="13">
        <f t="shared" si="5"/>
        <v>925</v>
      </c>
      <c r="S16" s="13">
        <v>453</v>
      </c>
      <c r="T16" s="13">
        <v>472</v>
      </c>
      <c r="U16" s="12">
        <f t="shared" si="6"/>
        <v>23.959151610369204</v>
      </c>
      <c r="V16" s="12">
        <f t="shared" si="7"/>
        <v>15.633280339162692</v>
      </c>
      <c r="W16" s="12">
        <f t="shared" si="8"/>
        <v>30.936454849498329</v>
      </c>
    </row>
    <row r="17" spans="1:23" ht="17.25" customHeight="1" x14ac:dyDescent="0.25">
      <c r="A17" s="10">
        <v>9</v>
      </c>
      <c r="B17" s="44" t="s">
        <v>19</v>
      </c>
      <c r="C17" s="15">
        <f t="shared" si="2"/>
        <v>135</v>
      </c>
      <c r="D17" s="15">
        <f t="shared" si="3"/>
        <v>53</v>
      </c>
      <c r="E17" s="15">
        <f t="shared" si="3"/>
        <v>82</v>
      </c>
      <c r="F17" s="13">
        <f>G17+H17</f>
        <v>80</v>
      </c>
      <c r="G17" s="11">
        <v>53</v>
      </c>
      <c r="H17" s="13">
        <v>27</v>
      </c>
      <c r="I17" s="13">
        <f>K17</f>
        <v>55</v>
      </c>
      <c r="J17" s="11"/>
      <c r="K17" s="13">
        <v>55</v>
      </c>
      <c r="L17" s="15">
        <f t="shared" si="1"/>
        <v>135</v>
      </c>
      <c r="M17" s="15">
        <f>P17+S17</f>
        <v>53</v>
      </c>
      <c r="N17" s="15">
        <f t="shared" si="9"/>
        <v>82</v>
      </c>
      <c r="O17" s="12">
        <f t="shared" si="4"/>
        <v>80</v>
      </c>
      <c r="P17" s="11">
        <v>53</v>
      </c>
      <c r="Q17" s="13">
        <v>27</v>
      </c>
      <c r="R17" s="13">
        <f t="shared" si="5"/>
        <v>55</v>
      </c>
      <c r="S17" s="13"/>
      <c r="T17" s="13">
        <v>55</v>
      </c>
      <c r="U17" s="12">
        <f t="shared" si="6"/>
        <v>100</v>
      </c>
      <c r="V17" s="12">
        <f t="shared" si="7"/>
        <v>100</v>
      </c>
      <c r="W17" s="12">
        <f t="shared" si="8"/>
        <v>100</v>
      </c>
    </row>
    <row r="18" spans="1:23" ht="17.25" customHeight="1" x14ac:dyDescent="0.25">
      <c r="A18" s="10">
        <v>10</v>
      </c>
      <c r="B18" s="44" t="s">
        <v>20</v>
      </c>
      <c r="C18" s="15">
        <f t="shared" si="2"/>
        <v>6559</v>
      </c>
      <c r="D18" s="15">
        <f t="shared" si="3"/>
        <v>0</v>
      </c>
      <c r="E18" s="15">
        <f t="shared" si="3"/>
        <v>6559</v>
      </c>
      <c r="F18" s="13">
        <v>2381</v>
      </c>
      <c r="G18" s="11"/>
      <c r="H18" s="13">
        <v>2381</v>
      </c>
      <c r="I18" s="13">
        <v>4178</v>
      </c>
      <c r="J18" s="11"/>
      <c r="K18" s="13">
        <v>4178</v>
      </c>
      <c r="L18" s="15">
        <f t="shared" si="1"/>
        <v>371.92</v>
      </c>
      <c r="M18" s="15">
        <f t="shared" si="10"/>
        <v>0</v>
      </c>
      <c r="N18" s="15">
        <f t="shared" si="9"/>
        <v>371.92</v>
      </c>
      <c r="O18" s="12">
        <f t="shared" si="4"/>
        <v>244.27</v>
      </c>
      <c r="P18" s="13"/>
      <c r="Q18" s="14">
        <v>244.27</v>
      </c>
      <c r="R18" s="14">
        <f t="shared" si="5"/>
        <v>127.65</v>
      </c>
      <c r="S18" s="15"/>
      <c r="T18" s="15">
        <v>127.65</v>
      </c>
      <c r="U18" s="12">
        <f t="shared" si="6"/>
        <v>5.6703765817960061</v>
      </c>
      <c r="V18" s="12">
        <f t="shared" si="7"/>
        <v>10.259134817303654</v>
      </c>
      <c r="W18" s="12">
        <f t="shared" si="8"/>
        <v>3.0552896122546676</v>
      </c>
    </row>
    <row r="19" spans="1:23" ht="17.25" customHeight="1" x14ac:dyDescent="0.25">
      <c r="A19" s="10">
        <v>11</v>
      </c>
      <c r="B19" s="44" t="s">
        <v>21</v>
      </c>
      <c r="C19" s="15">
        <f t="shared" si="2"/>
        <v>2067</v>
      </c>
      <c r="D19" s="15">
        <f t="shared" si="3"/>
        <v>0</v>
      </c>
      <c r="E19" s="15">
        <f t="shared" si="3"/>
        <v>2067</v>
      </c>
      <c r="F19" s="13">
        <v>1235</v>
      </c>
      <c r="G19" s="11"/>
      <c r="H19" s="13">
        <v>1235</v>
      </c>
      <c r="I19" s="13">
        <v>832</v>
      </c>
      <c r="J19" s="11"/>
      <c r="K19" s="13">
        <v>832</v>
      </c>
      <c r="L19" s="15">
        <f t="shared" si="1"/>
        <v>1574.7</v>
      </c>
      <c r="M19" s="15">
        <f t="shared" si="10"/>
        <v>0</v>
      </c>
      <c r="N19" s="15">
        <f t="shared" si="9"/>
        <v>1574.7</v>
      </c>
      <c r="O19" s="12">
        <f>Q19</f>
        <v>1232.7</v>
      </c>
      <c r="P19" s="48"/>
      <c r="Q19" s="48">
        <v>1232.7</v>
      </c>
      <c r="R19" s="48">
        <f t="shared" si="5"/>
        <v>342</v>
      </c>
      <c r="S19" s="12"/>
      <c r="T19" s="12">
        <v>342</v>
      </c>
      <c r="U19" s="12">
        <f t="shared" si="6"/>
        <v>76.182873730043539</v>
      </c>
      <c r="V19" s="12">
        <f t="shared" si="7"/>
        <v>99.813765182186245</v>
      </c>
      <c r="W19" s="12">
        <f t="shared" si="8"/>
        <v>41.105769230769226</v>
      </c>
    </row>
    <row r="20" spans="1:23" ht="17.25" customHeight="1" x14ac:dyDescent="0.25">
      <c r="A20" s="10">
        <v>12</v>
      </c>
      <c r="B20" s="44" t="s">
        <v>22</v>
      </c>
      <c r="C20" s="15">
        <f t="shared" si="2"/>
        <v>2468</v>
      </c>
      <c r="D20" s="15">
        <f t="shared" si="3"/>
        <v>0</v>
      </c>
      <c r="E20" s="15">
        <f t="shared" si="3"/>
        <v>2468</v>
      </c>
      <c r="F20" s="13"/>
      <c r="G20" s="11"/>
      <c r="H20" s="13"/>
      <c r="I20" s="13">
        <v>2468</v>
      </c>
      <c r="J20" s="11"/>
      <c r="K20" s="13">
        <v>2468</v>
      </c>
      <c r="L20" s="15">
        <f t="shared" si="1"/>
        <v>157.44900000000001</v>
      </c>
      <c r="M20" s="15">
        <f t="shared" si="10"/>
        <v>0</v>
      </c>
      <c r="N20" s="15">
        <f t="shared" si="9"/>
        <v>157.44900000000001</v>
      </c>
      <c r="O20" s="12">
        <f t="shared" si="4"/>
        <v>0</v>
      </c>
      <c r="P20" s="13"/>
      <c r="Q20" s="13"/>
      <c r="R20" s="13">
        <f t="shared" si="5"/>
        <v>157.44900000000001</v>
      </c>
      <c r="S20" s="13"/>
      <c r="T20" s="12">
        <v>157.44900000000001</v>
      </c>
      <c r="U20" s="12">
        <f t="shared" si="6"/>
        <v>6.379619124797407</v>
      </c>
      <c r="V20" s="12"/>
      <c r="W20" s="12">
        <f t="shared" si="8"/>
        <v>6.379619124797407</v>
      </c>
    </row>
    <row r="21" spans="1:23" ht="17.25" customHeight="1" x14ac:dyDescent="0.25">
      <c r="A21" s="10">
        <v>13</v>
      </c>
      <c r="B21" s="49" t="s">
        <v>23</v>
      </c>
      <c r="C21" s="15">
        <f t="shared" si="2"/>
        <v>3516</v>
      </c>
      <c r="D21" s="15">
        <f t="shared" si="3"/>
        <v>1554</v>
      </c>
      <c r="E21" s="15">
        <f t="shared" si="3"/>
        <v>1962</v>
      </c>
      <c r="F21" s="13">
        <v>2112</v>
      </c>
      <c r="G21" s="13">
        <v>599</v>
      </c>
      <c r="H21" s="13">
        <v>1513</v>
      </c>
      <c r="I21" s="13">
        <v>1404</v>
      </c>
      <c r="J21" s="12">
        <v>955</v>
      </c>
      <c r="K21" s="13">
        <v>449</v>
      </c>
      <c r="L21" s="15">
        <f t="shared" si="1"/>
        <v>1492.9</v>
      </c>
      <c r="M21" s="15">
        <f t="shared" si="10"/>
        <v>0</v>
      </c>
      <c r="N21" s="15">
        <f t="shared" si="9"/>
        <v>1492.9</v>
      </c>
      <c r="O21" s="12">
        <f t="shared" si="4"/>
        <v>1245</v>
      </c>
      <c r="P21" s="13"/>
      <c r="Q21" s="45">
        <v>1245</v>
      </c>
      <c r="R21" s="12">
        <v>143.6</v>
      </c>
      <c r="S21" s="12"/>
      <c r="T21" s="12">
        <v>247.9</v>
      </c>
      <c r="U21" s="12">
        <f t="shared" si="6"/>
        <v>42.460182025028445</v>
      </c>
      <c r="V21" s="12">
        <f t="shared" si="7"/>
        <v>58.948863636363633</v>
      </c>
      <c r="W21" s="12">
        <f t="shared" si="8"/>
        <v>10.227920227920228</v>
      </c>
    </row>
    <row r="22" spans="1:23" ht="17.25" customHeight="1" x14ac:dyDescent="0.25">
      <c r="A22" s="10">
        <v>14</v>
      </c>
      <c r="B22" s="46" t="s">
        <v>24</v>
      </c>
      <c r="C22" s="15">
        <f t="shared" si="2"/>
        <v>1462</v>
      </c>
      <c r="D22" s="15">
        <f t="shared" si="3"/>
        <v>0</v>
      </c>
      <c r="E22" s="15">
        <f t="shared" si="3"/>
        <v>1462</v>
      </c>
      <c r="F22" s="13">
        <v>1068</v>
      </c>
      <c r="G22" s="11"/>
      <c r="H22" s="13">
        <v>1068</v>
      </c>
      <c r="I22" s="13">
        <v>394</v>
      </c>
      <c r="J22" s="11"/>
      <c r="K22" s="13">
        <v>394</v>
      </c>
      <c r="L22" s="15">
        <f t="shared" si="1"/>
        <v>735.11199999999997</v>
      </c>
      <c r="M22" s="15">
        <f t="shared" si="10"/>
        <v>0</v>
      </c>
      <c r="N22" s="15">
        <f t="shared" si="9"/>
        <v>735.11199999999997</v>
      </c>
      <c r="O22" s="12">
        <f t="shared" si="4"/>
        <v>651.46799999999996</v>
      </c>
      <c r="P22" s="50"/>
      <c r="Q22" s="11">
        <v>651.46799999999996</v>
      </c>
      <c r="R22" s="11">
        <f>S22+T22</f>
        <v>83.644000000000005</v>
      </c>
      <c r="S22" s="50"/>
      <c r="T22" s="50">
        <v>83.644000000000005</v>
      </c>
      <c r="U22" s="12">
        <f>L22/C22*100</f>
        <v>50.281258549931593</v>
      </c>
      <c r="V22" s="12">
        <f t="shared" si="7"/>
        <v>60.998876404494375</v>
      </c>
      <c r="W22" s="12">
        <f t="shared" si="8"/>
        <v>21.229441624365482</v>
      </c>
    </row>
    <row r="23" spans="1:23" ht="17.25" customHeight="1" x14ac:dyDescent="0.25">
      <c r="A23" s="10">
        <v>15</v>
      </c>
      <c r="B23" s="46" t="s">
        <v>25</v>
      </c>
      <c r="C23" s="15">
        <f t="shared" si="2"/>
        <v>3087.82</v>
      </c>
      <c r="D23" s="15">
        <f t="shared" si="3"/>
        <v>0</v>
      </c>
      <c r="E23" s="15">
        <f t="shared" si="3"/>
        <v>3087.82</v>
      </c>
      <c r="F23" s="13"/>
      <c r="G23" s="11"/>
      <c r="H23" s="13">
        <v>3087.82</v>
      </c>
      <c r="I23" s="13"/>
      <c r="J23" s="11"/>
      <c r="K23" s="13"/>
      <c r="L23" s="15">
        <f t="shared" si="1"/>
        <v>3087.82</v>
      </c>
      <c r="M23" s="15">
        <f t="shared" si="10"/>
        <v>0</v>
      </c>
      <c r="N23" s="15">
        <f t="shared" si="9"/>
        <v>3087.82</v>
      </c>
      <c r="O23" s="12">
        <f t="shared" si="4"/>
        <v>3087.82</v>
      </c>
      <c r="P23" s="11"/>
      <c r="Q23" s="11">
        <v>3087.82</v>
      </c>
      <c r="R23" s="11"/>
      <c r="S23" s="11"/>
      <c r="T23" s="11"/>
      <c r="U23" s="12">
        <f t="shared" si="6"/>
        <v>100</v>
      </c>
      <c r="V23" s="12">
        <v>100</v>
      </c>
      <c r="W23" s="12">
        <v>100</v>
      </c>
    </row>
    <row r="24" spans="1:23" ht="17.25" customHeight="1" x14ac:dyDescent="0.25">
      <c r="A24" s="10">
        <v>16</v>
      </c>
      <c r="B24" s="44" t="s">
        <v>52</v>
      </c>
      <c r="C24" s="15">
        <f t="shared" si="2"/>
        <v>11540.664000000001</v>
      </c>
      <c r="D24" s="15">
        <f t="shared" si="3"/>
        <v>0</v>
      </c>
      <c r="E24" s="15">
        <f t="shared" si="3"/>
        <v>11540.664000000001</v>
      </c>
      <c r="F24" s="13">
        <f>G24+H24</f>
        <v>6632.18</v>
      </c>
      <c r="G24" s="11"/>
      <c r="H24" s="13">
        <v>6632.18</v>
      </c>
      <c r="I24" s="13">
        <f>J24+K24</f>
        <v>4908.4840000000004</v>
      </c>
      <c r="J24" s="11"/>
      <c r="K24" s="13">
        <v>4908.4840000000004</v>
      </c>
      <c r="L24" s="15">
        <f t="shared" si="1"/>
        <v>11540.664000000001</v>
      </c>
      <c r="M24" s="15"/>
      <c r="N24" s="15">
        <f>O24+T24</f>
        <v>11540.664000000001</v>
      </c>
      <c r="O24" s="12">
        <f t="shared" si="4"/>
        <v>6632.18</v>
      </c>
      <c r="P24" s="11"/>
      <c r="Q24" s="47">
        <v>6632.18</v>
      </c>
      <c r="R24" s="47">
        <f>T24</f>
        <v>4908.4840000000004</v>
      </c>
      <c r="S24" s="47"/>
      <c r="T24" s="47">
        <v>4908.4840000000004</v>
      </c>
      <c r="U24" s="12">
        <f t="shared" si="6"/>
        <v>100</v>
      </c>
      <c r="V24" s="12">
        <f>O24/F24*100</f>
        <v>100</v>
      </c>
      <c r="W24" s="12">
        <f t="shared" si="8"/>
        <v>100</v>
      </c>
    </row>
    <row r="25" spans="1:23" ht="17.25" customHeight="1" x14ac:dyDescent="0.25">
      <c r="A25" s="10">
        <v>17</v>
      </c>
      <c r="B25" s="44" t="s">
        <v>26</v>
      </c>
      <c r="C25" s="15">
        <f t="shared" si="2"/>
        <v>14001</v>
      </c>
      <c r="D25" s="15">
        <f>G25+J25</f>
        <v>1607</v>
      </c>
      <c r="E25" s="15">
        <f>H25+K25</f>
        <v>12394</v>
      </c>
      <c r="F25" s="13">
        <v>5788</v>
      </c>
      <c r="G25" s="13">
        <v>652</v>
      </c>
      <c r="H25" s="13">
        <v>5136</v>
      </c>
      <c r="I25" s="13">
        <v>8214</v>
      </c>
      <c r="J25" s="12">
        <v>955</v>
      </c>
      <c r="K25" s="13">
        <v>7258</v>
      </c>
      <c r="L25" s="15">
        <f t="shared" si="1"/>
        <v>3657.8900000000003</v>
      </c>
      <c r="M25" s="15">
        <f t="shared" si="10"/>
        <v>955</v>
      </c>
      <c r="N25" s="15">
        <f>Q25+T25</f>
        <v>2702.8900000000003</v>
      </c>
      <c r="O25" s="12">
        <f t="shared" si="4"/>
        <v>1315.64</v>
      </c>
      <c r="P25" s="12"/>
      <c r="Q25" s="47">
        <v>1315.64</v>
      </c>
      <c r="R25" s="47">
        <f>S25+T25</f>
        <v>2342.25</v>
      </c>
      <c r="S25" s="45">
        <v>955</v>
      </c>
      <c r="T25" s="45">
        <v>1387.25</v>
      </c>
      <c r="U25" s="12">
        <f t="shared" si="6"/>
        <v>26.125919577173061</v>
      </c>
      <c r="V25" s="12">
        <f t="shared" si="7"/>
        <v>22.730476848652387</v>
      </c>
      <c r="W25" s="12">
        <f t="shared" si="8"/>
        <v>28.515339663988314</v>
      </c>
    </row>
    <row r="26" spans="1:23" ht="17.25" customHeight="1" x14ac:dyDescent="0.25">
      <c r="A26" s="10">
        <v>18</v>
      </c>
      <c r="B26" s="44" t="s">
        <v>27</v>
      </c>
      <c r="C26" s="15">
        <f t="shared" si="2"/>
        <v>2214</v>
      </c>
      <c r="D26" s="15">
        <f t="shared" si="3"/>
        <v>52</v>
      </c>
      <c r="E26" s="15">
        <f t="shared" si="3"/>
        <v>2162</v>
      </c>
      <c r="F26" s="13">
        <v>52</v>
      </c>
      <c r="G26" s="13">
        <v>52</v>
      </c>
      <c r="H26" s="13"/>
      <c r="I26" s="13">
        <v>2162</v>
      </c>
      <c r="J26" s="11"/>
      <c r="K26" s="13">
        <v>2162</v>
      </c>
      <c r="L26" s="15">
        <f t="shared" si="1"/>
        <v>98</v>
      </c>
      <c r="M26" s="15">
        <f t="shared" si="10"/>
        <v>0</v>
      </c>
      <c r="N26" s="15">
        <f>Q26+T26</f>
        <v>98</v>
      </c>
      <c r="O26" s="12">
        <f t="shared" si="4"/>
        <v>0</v>
      </c>
      <c r="P26" s="12"/>
      <c r="Q26" s="45"/>
      <c r="R26" s="45">
        <f>T26</f>
        <v>98</v>
      </c>
      <c r="S26" s="45"/>
      <c r="T26" s="45">
        <v>98</v>
      </c>
      <c r="U26" s="12">
        <f t="shared" si="6"/>
        <v>4.4263775971093047</v>
      </c>
      <c r="V26" s="12">
        <f t="shared" si="7"/>
        <v>0</v>
      </c>
      <c r="W26" s="12">
        <f t="shared" si="8"/>
        <v>4.5328399629972242</v>
      </c>
    </row>
    <row r="27" spans="1:23" ht="17.25" customHeight="1" x14ac:dyDescent="0.25">
      <c r="A27" s="10">
        <v>19</v>
      </c>
      <c r="B27" s="44" t="s">
        <v>28</v>
      </c>
      <c r="C27" s="15">
        <f t="shared" si="2"/>
        <v>422</v>
      </c>
      <c r="D27" s="15">
        <f t="shared" si="3"/>
        <v>0</v>
      </c>
      <c r="E27" s="15">
        <f t="shared" si="3"/>
        <v>422</v>
      </c>
      <c r="F27" s="13"/>
      <c r="G27" s="13"/>
      <c r="H27" s="13"/>
      <c r="I27" s="13">
        <v>422</v>
      </c>
      <c r="J27" s="11"/>
      <c r="K27" s="13">
        <v>422</v>
      </c>
      <c r="L27" s="15">
        <f t="shared" si="1"/>
        <v>413</v>
      </c>
      <c r="M27" s="15">
        <f t="shared" si="10"/>
        <v>0</v>
      </c>
      <c r="N27" s="15">
        <f>Q27+T27</f>
        <v>413</v>
      </c>
      <c r="O27" s="12">
        <f t="shared" si="4"/>
        <v>0</v>
      </c>
      <c r="P27" s="11"/>
      <c r="Q27" s="47"/>
      <c r="R27" s="47">
        <f>T27</f>
        <v>413</v>
      </c>
      <c r="S27" s="47"/>
      <c r="T27" s="47">
        <v>413</v>
      </c>
      <c r="U27" s="12">
        <f t="shared" si="6"/>
        <v>97.867298578199041</v>
      </c>
      <c r="V27" s="12"/>
      <c r="W27" s="12">
        <f t="shared" si="8"/>
        <v>97.867298578199041</v>
      </c>
    </row>
    <row r="28" spans="1:23" ht="17.25" customHeight="1" x14ac:dyDescent="0.25">
      <c r="A28" s="10">
        <v>20</v>
      </c>
      <c r="B28" s="44" t="s">
        <v>29</v>
      </c>
      <c r="C28" s="15">
        <f t="shared" si="2"/>
        <v>51</v>
      </c>
      <c r="D28" s="15">
        <f t="shared" si="3"/>
        <v>51</v>
      </c>
      <c r="E28" s="15">
        <f t="shared" si="3"/>
        <v>0</v>
      </c>
      <c r="F28" s="13">
        <v>51</v>
      </c>
      <c r="G28" s="13">
        <v>51</v>
      </c>
      <c r="H28" s="13"/>
      <c r="I28" s="13"/>
      <c r="J28" s="11"/>
      <c r="K28" s="13"/>
      <c r="L28" s="15">
        <f t="shared" si="1"/>
        <v>0</v>
      </c>
      <c r="M28" s="15">
        <f t="shared" si="10"/>
        <v>0</v>
      </c>
      <c r="N28" s="15">
        <f>Q28+T28</f>
        <v>0</v>
      </c>
      <c r="O28" s="12">
        <f t="shared" si="4"/>
        <v>0</v>
      </c>
      <c r="P28" s="13"/>
      <c r="Q28" s="51"/>
      <c r="R28" s="51"/>
      <c r="S28" s="51"/>
      <c r="T28" s="51"/>
      <c r="U28" s="12">
        <f t="shared" si="6"/>
        <v>0</v>
      </c>
      <c r="V28" s="12">
        <f t="shared" si="7"/>
        <v>0</v>
      </c>
      <c r="W28" s="12"/>
    </row>
  </sheetData>
  <mergeCells count="23">
    <mergeCell ref="L6:L7"/>
    <mergeCell ref="A1:W1"/>
    <mergeCell ref="A2:W2"/>
    <mergeCell ref="A3:W3"/>
    <mergeCell ref="A4:B4"/>
    <mergeCell ref="U4:V4"/>
    <mergeCell ref="A5:A7"/>
    <mergeCell ref="B5:B7"/>
    <mergeCell ref="C5:K5"/>
    <mergeCell ref="L5:T5"/>
    <mergeCell ref="U5:W5"/>
    <mergeCell ref="C6:C7"/>
    <mergeCell ref="D6:D7"/>
    <mergeCell ref="E6:E7"/>
    <mergeCell ref="F6:H6"/>
    <mergeCell ref="I6:K6"/>
    <mergeCell ref="W6:W7"/>
    <mergeCell ref="M6:M7"/>
    <mergeCell ref="N6:N7"/>
    <mergeCell ref="O6:Q6"/>
    <mergeCell ref="R6:T6"/>
    <mergeCell ref="U6:U7"/>
    <mergeCell ref="V6:V7"/>
  </mergeCells>
  <pageMargins left="0.17" right="0.17" top="0.75" bottom="0.5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D24" sqref="D24"/>
    </sheetView>
  </sheetViews>
  <sheetFormatPr defaultRowHeight="15" x14ac:dyDescent="0.25"/>
  <cols>
    <col min="1" max="1" width="4.42578125" customWidth="1"/>
    <col min="2" max="2" width="13.140625" customWidth="1"/>
    <col min="3" max="3" width="11.7109375" customWidth="1"/>
    <col min="4" max="4" width="14.42578125" customWidth="1"/>
    <col min="5" max="6" width="11.85546875" customWidth="1"/>
    <col min="7" max="7" width="13.140625" customWidth="1"/>
    <col min="8" max="8" width="14.28515625" customWidth="1"/>
    <col min="9" max="10" width="13.28515625" customWidth="1"/>
    <col min="11" max="11" width="14.85546875" customWidth="1"/>
  </cols>
  <sheetData>
    <row r="1" spans="1:1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7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ht="24.75" customHeight="1" x14ac:dyDescent="0.25">
      <c r="A5" s="29" t="s">
        <v>2</v>
      </c>
      <c r="B5" s="29" t="s">
        <v>31</v>
      </c>
      <c r="C5" s="29" t="s">
        <v>32</v>
      </c>
      <c r="D5" s="29"/>
      <c r="E5" s="29"/>
      <c r="F5" s="29"/>
      <c r="G5" s="29" t="s">
        <v>47</v>
      </c>
      <c r="H5" s="29"/>
      <c r="I5" s="29"/>
      <c r="J5" s="29"/>
      <c r="K5" s="30" t="s">
        <v>53</v>
      </c>
    </row>
    <row r="6" spans="1:11" ht="26.25" customHeight="1" x14ac:dyDescent="0.25">
      <c r="A6" s="29"/>
      <c r="B6" s="29"/>
      <c r="C6" s="31" t="s">
        <v>7</v>
      </c>
      <c r="D6" s="31" t="s">
        <v>46</v>
      </c>
      <c r="E6" s="31" t="s">
        <v>33</v>
      </c>
      <c r="F6" s="31" t="s">
        <v>45</v>
      </c>
      <c r="G6" s="31" t="s">
        <v>7</v>
      </c>
      <c r="H6" s="31" t="s">
        <v>46</v>
      </c>
      <c r="I6" s="31" t="s">
        <v>33</v>
      </c>
      <c r="J6" s="31" t="s">
        <v>45</v>
      </c>
      <c r="K6" s="29"/>
    </row>
    <row r="7" spans="1:11" ht="18.75" customHeight="1" x14ac:dyDescent="0.25">
      <c r="A7" s="9" t="s">
        <v>34</v>
      </c>
      <c r="B7" s="9"/>
      <c r="C7" s="7">
        <f t="shared" ref="C7:E7" si="0">SUM(C8:C17)</f>
        <v>545702.79</v>
      </c>
      <c r="D7" s="1">
        <f t="shared" si="0"/>
        <v>476334</v>
      </c>
      <c r="E7" s="1">
        <f t="shared" si="0"/>
        <v>49768</v>
      </c>
      <c r="F7" s="1">
        <f>SUM(F8:F17)</f>
        <v>19600.79</v>
      </c>
      <c r="G7" s="1">
        <f>H7+I7+J7</f>
        <v>358255.08900000004</v>
      </c>
      <c r="H7" s="1">
        <f t="shared" ref="H7:I7" si="1">SUM(H8:H17)</f>
        <v>325136.75200000004</v>
      </c>
      <c r="I7" s="1">
        <f t="shared" si="1"/>
        <v>24863.237000000001</v>
      </c>
      <c r="J7" s="1">
        <f>SUM(J8:J17)</f>
        <v>8255.1</v>
      </c>
      <c r="K7" s="27">
        <f>G7/C7*100</f>
        <v>65.650221249556012</v>
      </c>
    </row>
    <row r="8" spans="1:11" ht="18.75" customHeight="1" x14ac:dyDescent="0.25">
      <c r="A8" s="18">
        <v>1</v>
      </c>
      <c r="B8" s="19" t="s">
        <v>35</v>
      </c>
      <c r="C8" s="22">
        <f>D8+E8+F8</f>
        <v>89973.5</v>
      </c>
      <c r="D8" s="2">
        <v>78474</v>
      </c>
      <c r="E8" s="2">
        <v>7856</v>
      </c>
      <c r="F8" s="6">
        <v>3643.5</v>
      </c>
      <c r="G8" s="23">
        <f t="shared" ref="G8:G17" si="2">H8+I8+J8</f>
        <v>57534.9</v>
      </c>
      <c r="H8" s="4">
        <v>51012.9</v>
      </c>
      <c r="I8" s="2">
        <v>4379</v>
      </c>
      <c r="J8" s="2">
        <v>2143</v>
      </c>
      <c r="K8" s="28">
        <f t="shared" ref="K8:K17" si="3">G8/C8*100</f>
        <v>63.946495356966217</v>
      </c>
    </row>
    <row r="9" spans="1:11" ht="18.75" customHeight="1" x14ac:dyDescent="0.25">
      <c r="A9" s="18">
        <v>2</v>
      </c>
      <c r="B9" s="20" t="s">
        <v>36</v>
      </c>
      <c r="C9" s="22">
        <f t="shared" ref="C9:C17" si="4">D9+E9+F9</f>
        <v>196385</v>
      </c>
      <c r="D9" s="3">
        <v>172937</v>
      </c>
      <c r="E9" s="3">
        <v>17014</v>
      </c>
      <c r="F9" s="3">
        <v>6434</v>
      </c>
      <c r="G9" s="24">
        <f t="shared" si="2"/>
        <v>145341</v>
      </c>
      <c r="H9" s="3">
        <v>134351</v>
      </c>
      <c r="I9" s="3">
        <v>8384</v>
      </c>
      <c r="J9" s="3">
        <v>2606</v>
      </c>
      <c r="K9" s="28">
        <f t="shared" si="3"/>
        <v>74.008198182142209</v>
      </c>
    </row>
    <row r="10" spans="1:11" ht="18.75" customHeight="1" x14ac:dyDescent="0.25">
      <c r="A10" s="18">
        <v>3</v>
      </c>
      <c r="B10" s="21" t="s">
        <v>37</v>
      </c>
      <c r="C10" s="22">
        <f t="shared" si="4"/>
        <v>33214</v>
      </c>
      <c r="D10" s="2">
        <v>28882</v>
      </c>
      <c r="E10" s="2">
        <v>3689</v>
      </c>
      <c r="F10" s="2">
        <v>643</v>
      </c>
      <c r="G10" s="25">
        <f t="shared" si="2"/>
        <v>14903.816999999999</v>
      </c>
      <c r="H10" s="20">
        <v>12959.42</v>
      </c>
      <c r="I10" s="8">
        <v>1932.3969999999999</v>
      </c>
      <c r="J10" s="2">
        <v>12</v>
      </c>
      <c r="K10" s="28">
        <f t="shared" si="3"/>
        <v>44.872093093273918</v>
      </c>
    </row>
    <row r="11" spans="1:11" ht="18.75" customHeight="1" x14ac:dyDescent="0.25">
      <c r="A11" s="18">
        <v>4</v>
      </c>
      <c r="B11" s="19" t="s">
        <v>38</v>
      </c>
      <c r="C11" s="22">
        <f t="shared" si="4"/>
        <v>121085</v>
      </c>
      <c r="D11" s="2">
        <v>104450</v>
      </c>
      <c r="E11" s="2">
        <v>10779</v>
      </c>
      <c r="F11" s="2">
        <v>5856</v>
      </c>
      <c r="G11" s="23">
        <f t="shared" si="2"/>
        <v>99800.1</v>
      </c>
      <c r="H11" s="2">
        <v>90092</v>
      </c>
      <c r="I11" s="2">
        <v>7483</v>
      </c>
      <c r="J11" s="2">
        <v>2225.1</v>
      </c>
      <c r="K11" s="28">
        <f t="shared" si="3"/>
        <v>82.42152207127225</v>
      </c>
    </row>
    <row r="12" spans="1:11" ht="18.75" customHeight="1" x14ac:dyDescent="0.25">
      <c r="A12" s="18">
        <v>5</v>
      </c>
      <c r="B12" s="19" t="s">
        <v>39</v>
      </c>
      <c r="C12" s="22">
        <f t="shared" si="4"/>
        <v>53038</v>
      </c>
      <c r="D12" s="2">
        <v>46242</v>
      </c>
      <c r="E12" s="2">
        <v>5207</v>
      </c>
      <c r="F12" s="2">
        <v>1589</v>
      </c>
      <c r="G12" s="26">
        <f t="shared" si="2"/>
        <v>17730.57</v>
      </c>
      <c r="H12" s="4">
        <v>15701.57</v>
      </c>
      <c r="I12" s="2">
        <v>1123</v>
      </c>
      <c r="J12" s="2">
        <v>906</v>
      </c>
      <c r="K12" s="28">
        <f t="shared" si="3"/>
        <v>33.429937026283042</v>
      </c>
    </row>
    <row r="13" spans="1:11" ht="18.75" customHeight="1" x14ac:dyDescent="0.25">
      <c r="A13" s="18">
        <v>6</v>
      </c>
      <c r="B13" s="19" t="s">
        <v>40</v>
      </c>
      <c r="C13" s="22">
        <f t="shared" si="4"/>
        <v>21079.29</v>
      </c>
      <c r="D13" s="2">
        <v>18377</v>
      </c>
      <c r="E13" s="2">
        <v>2078</v>
      </c>
      <c r="F13" s="4">
        <v>624.29</v>
      </c>
      <c r="G13" s="24">
        <f t="shared" si="2"/>
        <v>13304</v>
      </c>
      <c r="H13" s="4">
        <v>12260</v>
      </c>
      <c r="I13" s="2">
        <v>856</v>
      </c>
      <c r="J13" s="2">
        <v>188</v>
      </c>
      <c r="K13" s="28">
        <f t="shared" si="3"/>
        <v>63.114080218071855</v>
      </c>
    </row>
    <row r="14" spans="1:11" ht="18.75" customHeight="1" x14ac:dyDescent="0.25">
      <c r="A14" s="18">
        <v>7</v>
      </c>
      <c r="B14" s="19" t="s">
        <v>41</v>
      </c>
      <c r="C14" s="22">
        <f t="shared" si="4"/>
        <v>4021</v>
      </c>
      <c r="D14" s="2">
        <v>3496</v>
      </c>
      <c r="E14" s="2">
        <v>423</v>
      </c>
      <c r="F14" s="2">
        <v>102</v>
      </c>
      <c r="G14" s="25">
        <f t="shared" si="2"/>
        <v>1354.8620000000001</v>
      </c>
      <c r="H14" s="5">
        <v>1269.8620000000001</v>
      </c>
      <c r="I14" s="2">
        <v>72</v>
      </c>
      <c r="J14" s="2">
        <v>13</v>
      </c>
      <c r="K14" s="28">
        <f t="shared" si="3"/>
        <v>33.694653071375278</v>
      </c>
    </row>
    <row r="15" spans="1:11" ht="18.75" customHeight="1" x14ac:dyDescent="0.25">
      <c r="A15" s="18">
        <v>8</v>
      </c>
      <c r="B15" s="19" t="s">
        <v>42</v>
      </c>
      <c r="C15" s="22">
        <f t="shared" si="4"/>
        <v>4563</v>
      </c>
      <c r="D15" s="2">
        <v>3967</v>
      </c>
      <c r="E15" s="2">
        <v>494</v>
      </c>
      <c r="F15" s="2">
        <v>102</v>
      </c>
      <c r="G15" s="25">
        <f t="shared" si="2"/>
        <v>2257.84</v>
      </c>
      <c r="H15" s="5">
        <v>2017</v>
      </c>
      <c r="I15" s="2">
        <v>225.84</v>
      </c>
      <c r="J15" s="2">
        <v>15</v>
      </c>
      <c r="K15" s="28">
        <f t="shared" si="3"/>
        <v>49.481481481481488</v>
      </c>
    </row>
    <row r="16" spans="1:11" ht="18.75" customHeight="1" x14ac:dyDescent="0.25">
      <c r="A16" s="18">
        <v>9</v>
      </c>
      <c r="B16" s="19" t="s">
        <v>43</v>
      </c>
      <c r="C16" s="22">
        <f t="shared" si="4"/>
        <v>11100</v>
      </c>
      <c r="D16" s="2">
        <v>9702</v>
      </c>
      <c r="E16" s="2">
        <v>988</v>
      </c>
      <c r="F16" s="2">
        <v>410</v>
      </c>
      <c r="G16" s="24">
        <f t="shared" si="2"/>
        <v>2247</v>
      </c>
      <c r="H16" s="2">
        <v>1955</v>
      </c>
      <c r="I16" s="2">
        <v>207</v>
      </c>
      <c r="J16" s="2">
        <v>85</v>
      </c>
      <c r="K16" s="28">
        <f t="shared" si="3"/>
        <v>20.243243243243242</v>
      </c>
    </row>
    <row r="17" spans="1:11" ht="18.75" customHeight="1" x14ac:dyDescent="0.25">
      <c r="A17" s="18">
        <v>10</v>
      </c>
      <c r="B17" s="19" t="s">
        <v>44</v>
      </c>
      <c r="C17" s="22">
        <f t="shared" si="4"/>
        <v>11244</v>
      </c>
      <c r="D17" s="2">
        <v>9807</v>
      </c>
      <c r="E17" s="2">
        <v>1240</v>
      </c>
      <c r="F17" s="2">
        <v>197</v>
      </c>
      <c r="G17" s="24">
        <f t="shared" si="2"/>
        <v>3781</v>
      </c>
      <c r="H17" s="2">
        <v>3518</v>
      </c>
      <c r="I17" s="5">
        <v>201</v>
      </c>
      <c r="J17" s="5">
        <v>62</v>
      </c>
      <c r="K17" s="28">
        <f t="shared" si="3"/>
        <v>33.626823194592667</v>
      </c>
    </row>
  </sheetData>
  <mergeCells count="9">
    <mergeCell ref="A7:B7"/>
    <mergeCell ref="C5:F5"/>
    <mergeCell ref="A1:K1"/>
    <mergeCell ref="A2:K2"/>
    <mergeCell ref="A3:K3"/>
    <mergeCell ref="A5:A6"/>
    <mergeCell ref="B5:B6"/>
    <mergeCell ref="K5:K6"/>
    <mergeCell ref="G5:J5"/>
  </mergeCells>
  <pageMargins left="0.37" right="0.41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 ĐƠN VỊ</vt:lpstr>
      <vt:lpstr>PL DỰ ÁN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Admin</cp:lastModifiedBy>
  <cp:lastPrinted>2024-04-16T06:59:25Z</cp:lastPrinted>
  <dcterms:created xsi:type="dcterms:W3CDTF">2024-04-16T03:05:27Z</dcterms:created>
  <dcterms:modified xsi:type="dcterms:W3CDTF">2024-04-16T07:37:14Z</dcterms:modified>
</cp:coreProperties>
</file>